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xr:revisionPtr revIDLastSave="0" documentId="11_2F4764839CD9189AB0FC71FF657D04A7FE9C5143" xr6:coauthVersionLast="47" xr6:coauthVersionMax="47" xr10:uidLastSave="{00000000-0000-0000-0000-000000000000}"/>
  <bookViews>
    <workbookView xWindow="0" yWindow="0" windowWidth="16384" windowHeight="8192" tabRatio="500" activeTab="1" xr2:uid="{00000000-000D-0000-FFFF-FFFF00000000}"/>
  </bookViews>
  <sheets>
    <sheet name="Weekly tracker" sheetId="1" r:id="rId1"/>
    <sheet name="Totals" sheetId="2" r:id="rId2"/>
    <sheet name="Method &amp; notes" sheetId="3" r:id="rId3"/>
  </sheet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32" i="2" l="1"/>
  <c r="E32" i="2"/>
  <c r="H32" i="2"/>
  <c r="G32" i="2"/>
  <c r="F32" i="2"/>
  <c r="D32" i="2"/>
  <c r="B32" i="2"/>
  <c r="A32" i="2"/>
  <c r="C31" i="2"/>
  <c r="E31" i="2"/>
  <c r="H31" i="2"/>
  <c r="G31" i="2"/>
  <c r="F31" i="2"/>
  <c r="D31" i="2"/>
  <c r="B31" i="2"/>
  <c r="A31" i="2"/>
  <c r="C30" i="2"/>
  <c r="E30" i="2"/>
  <c r="H30" i="2"/>
  <c r="G30" i="2"/>
  <c r="F30" i="2"/>
  <c r="D30" i="2"/>
  <c r="B30" i="2"/>
  <c r="A30" i="2"/>
  <c r="C29" i="2"/>
  <c r="E29" i="2"/>
  <c r="H29" i="2"/>
  <c r="G29" i="2"/>
  <c r="F29" i="2"/>
  <c r="D29" i="2"/>
  <c r="B29" i="2"/>
  <c r="A29" i="2"/>
  <c r="C28" i="2"/>
  <c r="E28" i="2"/>
  <c r="H28" i="2"/>
  <c r="G28" i="2"/>
  <c r="F28" i="2"/>
  <c r="D28" i="2"/>
  <c r="B28" i="2"/>
  <c r="A28" i="2"/>
  <c r="C27" i="2"/>
  <c r="E27" i="2"/>
  <c r="H27" i="2"/>
  <c r="G27" i="2"/>
  <c r="F27" i="2"/>
  <c r="D27" i="2"/>
  <c r="B27" i="2"/>
  <c r="A27" i="2"/>
  <c r="C26" i="2"/>
  <c r="E26" i="2"/>
  <c r="H26" i="2"/>
  <c r="G26" i="2"/>
  <c r="F26" i="2"/>
  <c r="D26" i="2"/>
  <c r="B26" i="2"/>
  <c r="A26" i="2"/>
  <c r="C25" i="2"/>
  <c r="E25" i="2"/>
  <c r="H25" i="2"/>
  <c r="G25" i="2"/>
  <c r="F25" i="2"/>
  <c r="D25" i="2"/>
  <c r="B25" i="2"/>
  <c r="A25" i="2"/>
  <c r="C24" i="2"/>
  <c r="E24" i="2"/>
  <c r="H24" i="2"/>
  <c r="G24" i="2"/>
  <c r="F24" i="2"/>
  <c r="D24" i="2"/>
  <c r="B24" i="2"/>
  <c r="A24" i="2"/>
  <c r="C23" i="2"/>
  <c r="E23" i="2"/>
  <c r="H23" i="2"/>
  <c r="G23" i="2"/>
  <c r="F23" i="2"/>
  <c r="D23" i="2"/>
  <c r="B23" i="2"/>
  <c r="A23" i="2"/>
  <c r="C22" i="2"/>
  <c r="E22" i="2"/>
  <c r="H22" i="2"/>
  <c r="G22" i="2"/>
  <c r="F22" i="2"/>
  <c r="D22" i="2"/>
  <c r="B22" i="2"/>
  <c r="A22" i="2"/>
  <c r="C21" i="2"/>
  <c r="E21" i="2"/>
  <c r="H21" i="2"/>
  <c r="G21" i="2"/>
  <c r="F21" i="2"/>
  <c r="D21" i="2"/>
  <c r="B21" i="2"/>
  <c r="A21" i="2"/>
  <c r="C20" i="2"/>
  <c r="E20" i="2"/>
  <c r="H20" i="2"/>
  <c r="G20" i="2"/>
  <c r="F20" i="2"/>
  <c r="D20" i="2"/>
  <c r="B20" i="2"/>
  <c r="A20" i="2"/>
  <c r="C19" i="2"/>
  <c r="E19" i="2"/>
  <c r="H19" i="2"/>
  <c r="G19" i="2"/>
  <c r="F19" i="2"/>
  <c r="D19" i="2"/>
  <c r="B19" i="2"/>
  <c r="A19" i="2"/>
  <c r="C18" i="2"/>
  <c r="E18" i="2"/>
  <c r="H18" i="2"/>
  <c r="G18" i="2"/>
  <c r="F18" i="2"/>
  <c r="D18" i="2"/>
  <c r="B18" i="2"/>
  <c r="A18" i="2"/>
  <c r="C17" i="2"/>
  <c r="E17" i="2"/>
  <c r="H17" i="2"/>
  <c r="G17" i="2"/>
  <c r="F17" i="2"/>
  <c r="D17" i="2"/>
  <c r="B17" i="2"/>
  <c r="A17" i="2"/>
  <c r="C16" i="2"/>
  <c r="E16" i="2"/>
  <c r="H16" i="2"/>
  <c r="G16" i="2"/>
  <c r="F16" i="2"/>
  <c r="D16" i="2"/>
  <c r="B16" i="2"/>
  <c r="A16" i="2"/>
  <c r="C15" i="2"/>
  <c r="E15" i="2"/>
  <c r="H15" i="2"/>
  <c r="G15" i="2"/>
  <c r="F15" i="2"/>
  <c r="D15" i="2"/>
  <c r="B15" i="2"/>
  <c r="A15" i="2"/>
  <c r="C14" i="2"/>
  <c r="E14" i="2"/>
  <c r="H14" i="2"/>
  <c r="G14" i="2"/>
  <c r="F14" i="2"/>
  <c r="D14" i="2"/>
  <c r="B14" i="2"/>
  <c r="A14" i="2"/>
  <c r="C13" i="2"/>
  <c r="E13" i="2"/>
  <c r="H13" i="2"/>
  <c r="G13" i="2"/>
  <c r="F13" i="2"/>
  <c r="D13" i="2"/>
  <c r="B13" i="2"/>
  <c r="A13" i="2"/>
  <c r="C12" i="2"/>
  <c r="E12" i="2"/>
  <c r="H12" i="2"/>
  <c r="G12" i="2"/>
  <c r="F12" i="2"/>
  <c r="D12" i="2"/>
  <c r="B12" i="2"/>
  <c r="A12" i="2"/>
  <c r="C11" i="2"/>
  <c r="E11" i="2"/>
  <c r="H11" i="2"/>
  <c r="G11" i="2"/>
  <c r="F11" i="2"/>
  <c r="D11" i="2"/>
  <c r="B11" i="2"/>
  <c r="A11" i="2"/>
  <c r="C10" i="2"/>
  <c r="E10" i="2"/>
  <c r="H10" i="2"/>
  <c r="G10" i="2"/>
  <c r="F10" i="2"/>
  <c r="D10" i="2"/>
  <c r="B10" i="2"/>
  <c r="A10" i="2"/>
  <c r="C9" i="2"/>
  <c r="E9" i="2"/>
  <c r="H9" i="2"/>
  <c r="G9" i="2"/>
  <c r="F9" i="2"/>
  <c r="D9" i="2"/>
  <c r="B9" i="2"/>
  <c r="A9" i="2"/>
  <c r="C8" i="2"/>
  <c r="E8" i="2"/>
  <c r="H8" i="2"/>
  <c r="G8" i="2"/>
  <c r="F8" i="2"/>
  <c r="D8" i="2"/>
  <c r="B8" i="2"/>
  <c r="A8" i="2"/>
  <c r="C7" i="2"/>
  <c r="E7" i="2"/>
  <c r="H7" i="2"/>
  <c r="G7" i="2"/>
  <c r="F7" i="2"/>
  <c r="D7" i="2"/>
  <c r="B7" i="2"/>
  <c r="A7" i="2"/>
  <c r="C6" i="2"/>
  <c r="E6" i="2"/>
  <c r="H6" i="2"/>
  <c r="G6" i="2"/>
  <c r="F6" i="2"/>
  <c r="D6" i="2"/>
  <c r="B6" i="2"/>
  <c r="A6" i="2"/>
  <c r="C5" i="2"/>
  <c r="E5" i="2"/>
  <c r="H5" i="2"/>
  <c r="G5" i="2"/>
  <c r="F5" i="2"/>
  <c r="D5" i="2"/>
  <c r="B5" i="2"/>
  <c r="A5" i="2"/>
  <c r="C4" i="2"/>
  <c r="E4" i="2"/>
  <c r="H4" i="2"/>
  <c r="G4" i="2"/>
  <c r="F4" i="2"/>
  <c r="D4" i="2"/>
  <c r="B4" i="2"/>
  <c r="A4" i="2"/>
  <c r="C3" i="2"/>
  <c r="E3" i="2"/>
  <c r="H3" i="2"/>
  <c r="G3" i="2"/>
  <c r="F3" i="2"/>
  <c r="D3" i="2"/>
  <c r="B3" i="2"/>
  <c r="A3" i="2"/>
</calcChain>
</file>

<file path=xl/sharedStrings.xml><?xml version="1.0" encoding="utf-8"?>
<sst xmlns="http://schemas.openxmlformats.org/spreadsheetml/2006/main" count="93" uniqueCount="90">
  <si>
    <t>LWBC Holiday Pay Tracker.  Enter each week's gross pay (before tax). Leave a week blank if it was holiday, sickness or absence.</t>
  </si>
  <si>
    <t>Name</t>
  </si>
  <si>
    <t>Payroll number</t>
  </si>
  <si>
    <t>Contracted hours per week</t>
  </si>
  <si>
    <t>Days per week</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</si>
  <si>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</si>
  <si>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</si>
  <si>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</si>
  <si>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</si>
  <si>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</si>
  <si>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</si>
  <si>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</si>
  <si>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</si>
  <si>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</si>
  <si>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</si>
  <si>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</si>
  <si>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</si>
  <si>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</si>
  <si>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</si>
  <si>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</si>
  <si>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</si>
  <si>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</si>
  <si>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</si>
  <si>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</si>
  <si>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</si>
  <si>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</si>
  <si>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</si>
  <si>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</si>
  <si>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</si>
  <si>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</si>
  <si>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</si>
  <si>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</si>
  <si>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</si>
  <si>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</si>
  <si>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</si>
  <si>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</si>
  <si>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</si>
  <si>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</si>
  <si>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</si>
  <si>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</si>
  <si>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</si>
  <si>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</si>
  <si>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</si>
  <si>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</si>
  <si>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</si>
  <si>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</si>
  <si>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</si>
  <si>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</si>
  <si>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</si>
  <si>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</si>
  <si>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</si>
  <si>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</si>
  <si>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</si>
  <si>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</si>
  <si>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</si>
  <si>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</si>
  <si>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</si>
  <si>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Built by LWBC Solutions   ·   Custom tools and software for small businesses   ·   lwbc.ltd</t>
  </si>
  <si>
    <t>Totals</t>
  </si>
  <si>
    <t>National Living Wage</t>
  </si>
  <si>
    <t>Average per week</t>
  </si>
  <si>
    <t>Average per day</t>
  </si>
  <si>
    <t>Average per hour</t>
  </si>
  <si>
    <t>Holiday pay for 5.6 weeks</t>
  </si>
  <si>
    <t>NMW check</t>
  </si>
  <si>
    <t>Action</t>
  </si>
  <si>
    <t>General guidance, not legal or payroll advice. Average per hour is a rough check only. See the Method and notes tab, in particular the points on sleep-ins and the minimum wage. Reflects the Working Time Regulations 1998 as amended and Acas guidance current at June 2026.</t>
  </si>
  <si>
    <t>LWBC</t>
  </si>
  <si>
    <t>How this works</t>
  </si>
  <si>
    <t>What it is for</t>
  </si>
  <si>
    <t>A rolling, week by week record of gross pay for a whole team, used to work out the right weekly figure for holiday pay where pay changes from week to week. One row per person on the Weekly tracker tab, one column per week.</t>
  </si>
  <si>
    <t>Filling it in</t>
  </si>
  <si>
    <t>For each person enter their name, payroll number, contracted hours per week and days per week, then type each week's gross pay across the row. Always use pay before tax, never take home pay. The Totals tab works out the averages.</t>
  </si>
  <si>
    <t>Leave a week blank to leave it out</t>
  </si>
  <si>
    <t>If a week was holiday, sickness or absence, leave that week's box blank. Blank weeks are not counted in the average. This is how leave and sick weeks are kept out, so they do not drag the figure down.</t>
  </si>
  <si>
    <t>Keeping it live</t>
  </si>
  <si>
    <t>The tracker holds 52 weeks. To keep it current as the weeks pass, type the newest week into the next free box, and once all 52 are full, type over the oldest week so the row always holds the most recent 52 weeks.</t>
  </si>
  <si>
    <t>Sleep-ins, read this carefully</t>
  </si>
  <si>
    <t>Two different questions get confused here, so keep them apart. For holiday pay: where a sleep-in payment is a regular part of someone's normal pay, include it in that week's gross pay, because holiday pay should reflect normal earnings. For the minimum wage: in Royal Mencap Society v Tomlinson-Blake (2021) UKSC 8 the Supreme Court held that a sleep-in worker is only entitled to the minimum wage for the time they are awake and working, not for time asleep. So the hours someone is asleep on a sleep-in do not count as working hours. Include the sleep-in pay in the week's figure, but do not count the asleep hours in the contracted hours per week you use for the rate check.</t>
  </si>
  <si>
    <t>The minimum wage check</t>
  </si>
  <si>
    <t>The Totals tab shows an average hourly rate, worked out as average weekly pay divided by contracted hours per week. If it falls below the National Living Wage it turns red. The National Living Wage is 12.71 pounds an hour from 1 April 2026, set in the cell at the top of the Totals tab and updated each April. If someone's average hourly rate is below it, the law requires their pay to be topped up to at least the National Living Wage for the hours they actually worked.</t>
  </si>
  <si>
    <t>The averages</t>
  </si>
  <si>
    <t>Average per week is the figure to use for holiday pay. Average per day is that divided by days per week, and average per hour is that divided by contracted hours per week, both useful when leave is booked in days or hours. Holiday pay for 5.6 weeks shows the cost of the statutory annual leave at that average.</t>
  </si>
  <si>
    <t>A limit worth knowing</t>
  </si>
  <si>
    <t>The law lets you reach back up to 104 weeks to replace unpaid weeks and still reach 52 paid weeks. This sheet holds 52 weeks at a time, which suits most people. For someone with a lot of unpaid weeks, take care, and ask us for the single person version that reaches back further.</t>
  </si>
  <si>
    <t>A note on accuracy</t>
  </si>
  <si>
    <t>General guidance, not legal or payroll advice. Reflects the Working Time Regulations 1998 as amended and current Acas guidance as at June 2026. Rules change and individual circumstances differ, so check your figures and take professional advice where needed.</t>
  </si>
  <si>
    <t>Made by LWBC Solutions</t>
  </si>
  <si>
    <t>We build custom tools, spreadsheets and software around the way a business actually works. If this one saved you time, a tool built for your exact process can save a great deal more.</t>
  </si>
  <si>
    <t>lwbc.ltd   ·   Our business is your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</si>
</sst>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quot;-£&quot;#,##0.00;\-"/>
  </numFmts>
  <fonts count="14" x14ac:knownFonts="1">
    <font>
      <sz val="11"/>
      <color theme="1"/>
      <name val="Calibri"/>
      <family val="2"/>
      <charset val="1"/>
    </font>
    <font>
      <b/>
      <sz val="11"/>
      <color rgb="FFFFFFFF"/>
      <name val="Arial"/>
      <charset val="1"/>
    </font>
    <font>
      <b/>
      <sz val="9.5"/>
      <color rgb="FFFFFFFF"/>
      <name val="Arial"/>
      <charset val="1"/>
    </font>
    <font>
      <sz val="10"/>
      <color rgb="FF1A1A1A"/>
      <name val="Arial"/>
      <charset val="1"/>
    </font>
    <font>
      <sz val="10"/>
      <color rgb="FF0F4C9C"/>
      <name val="Arial"/>
      <charset val="1"/>
    </font>
    <font>
      <sz val="9.5"/>
      <color rgb="FF6F6F6F"/>
      <name val="Arial"/>
      <charset val="1"/>
    </font>
    <font>
      <b/>
      <sz val="18"/>
      <color rgb="FF1A1A1A"/>
      <name val="Arial"/>
      <charset val="1"/>
    </font>
    <font>
      <b/>
      <sz val="11"/>
      <color rgb="FF0F4C9C"/>
      <name val="Arial"/>
      <charset val="1"/>
    </font>
    <font>
      <b/>
      <sz val="10"/>
      <color rgb="FF1A1A1A"/>
      <name val="Arial"/>
      <charset val="1"/>
    </font>
    <font>
      <sz val="9.5"/>
      <color rgb="FF1A1A1A"/>
      <name val="Arial"/>
      <charset val="1"/>
    </font>
    <font>
      <sz val="9"/>
      <color rgb="FF6F6F6F"/>
      <name val="Arial"/>
      <charset val="1"/>
    </font>
    <font>
      <b/>
      <sz val="12"/>
      <color rgb="FF1A1A1A"/>
      <name val="Arial"/>
      <charset val="1"/>
    </font>
    <font>
      <sz val="10.5"/>
      <color rgb="FF1A1A1A"/>
      <name val="Arial"/>
      <charset val="1"/>
    </font>
    <font>
      <b/>
      <sz val="10.5"/>
      <color rgb="FF1A1A1A"/>
      <name val="Arial"/>
      <charset val="1"/>
    </font>
  </fonts>
  <fills count="4">
    <fill>
      <patternFill patternType="none"/>
    </fill>
    <fill>
      <patternFill patternType="gray125"/>
    </fill>
    <fill>
      <patternFill patternType="solid">
        <fgColor rgb="FF1A1A1A"/>
        <bgColor rgb="FF333300"/>
      </patternFill>
    </fill>
    <fill>
      <patternFill patternType="solid">
        <fgColor rgb="FFEAF1FB"/>
        <bgColor rgb="FFFFFFFF"/>
      </patternFill>
    </fill>
  </fills>
  <borders count="5">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diagonal/>
    </border>
    <border>
      <left/>
      <right/>
      <top/>
      <bottom style="medium">
        <color rgb="FF1A1A1A"/>
      </bottom>
      <diagonal/>
    </border>
    <border>
      <left/>
      <right/>
      <top/>
      <bottom style="thin">
        <color rgb="FFD9D9D9"/>
      </bottom>
      <diagonal/>
    </border>
  </borders>
  <cellStyleXfs count="1">
    <xf numFmtId="0" fontId="0" fillId="0" borderId="0"/>
  </cellStyleXfs>
  <cellXfs count="24">
    <xf numFmtId="0" fontId="0" fillId="0" borderId="0" xfId="0"/>
    <xf numFmtId="0" fontId="10" fillId="0" borderId="0" xfId="0" applyFont="1" applyBorder="1" applyAlignment="1">
      <alignment horizontal="left" vertical="top" wrapText="1"/>
    </xf>
    <xf numFmtId="0" fontId="5" fillId="0" borderId="2" xfId="0" applyFont="1" applyBorder="1" applyAlignment="1">
      <alignment horizontal="left" vertical="center"/>
    </xf>
    <xf numFmtId="0" fontId="1" fillId="2" borderId="0"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3" fillId="3" borderId="1" xfId="0" applyFont="1" applyFill="1" applyBorder="1" applyProtection="1">
      <protection locked="0"/>
    </xf>
    <xf numFmtId="0" fontId="4" fillId="3" borderId="1" xfId="0" applyFont="1" applyFill="1" applyBorder="1" applyProtection="1">
      <protection locked="0"/>
    </xf>
    <xf numFmtId="164" fontId="4" fillId="3" borderId="1" xfId="0" applyNumberFormat="1" applyFont="1" applyFill="1" applyBorder="1" applyProtection="1">
      <protection locked="0"/>
    </xf>
    <xf numFmtId="165" fontId="4" fillId="3" borderId="1" xfId="0" applyNumberFormat="1" applyFont="1" applyFill="1" applyBorder="1" applyProtection="1">
      <protection locked="0"/>
    </xf>
    <xf numFmtId="0" fontId="6" fillId="0" borderId="0" xfId="0" applyFont="1"/>
    <xf numFmtId="0" fontId="5" fillId="0" borderId="0" xfId="0" applyFont="1" applyAlignment="1">
      <alignment horizontal="right"/>
    </xf>
    <xf numFmtId="165" fontId="7" fillId="3" borderId="1" xfId="0" applyNumberFormat="1" applyFont="1" applyFill="1" applyBorder="1" applyProtection="1">
      <protection locked="0"/>
    </xf>
    <xf numFmtId="0" fontId="3" fillId="0" borderId="1" xfId="0" applyFont="1" applyBorder="1"/>
    <xf numFmtId="165" fontId="8" fillId="0" borderId="1" xfId="0" applyNumberFormat="1" applyFont="1" applyBorder="1"/>
    <xf numFmtId="165" fontId="3" fillId="0" borderId="1" xfId="0" applyNumberFormat="1" applyFont="1" applyBorder="1"/>
    <xf numFmtId="0" fontId="8" fillId="0" borderId="1" xfId="0" applyFont="1" applyBorder="1"/>
    <xf numFmtId="0" fontId="9" fillId="0" borderId="1" xfId="0" applyFont="1" applyBorder="1" applyAlignment="1">
      <alignment horizontal="left" vertical="center" wrapText="1"/>
    </xf>
    <xf numFmtId="0" fontId="11" fillId="0" borderId="0" xfId="0" applyFont="1"/>
    <xf numFmtId="0" fontId="6" fillId="0" borderId="0" xfId="0" applyFont="1" applyAlignment="1">
      <alignment horizontal="left" vertical="top" wrapText="1"/>
    </xf>
    <xf numFmtId="0" fontId="0" fillId="0" borderId="3" xfId="0" applyBorder="1"/>
    <xf numFmtId="0" fontId="12" fillId="0" borderId="0" xfId="0" applyFont="1" applyAlignment="1">
      <alignment horizontal="left" vertical="top" wrapText="1"/>
    </xf>
    <xf numFmtId="0" fontId="0" fillId="0" borderId="4" xfId="0" applyBorder="1"/>
    <xf numFmtId="0" fontId="13" fillId="0" borderId="0" xfId="0" applyFont="1"/>
  </cellXfs>
  <cellStyles count="1">
    <cellStyle name="Normal" xfId="0" builtinId="0"/>
  </cellStyles>
  <dxfs count="4">
    <dxf>
      <font>
        <b/>
        <sz val="10"/>
        <color rgb="FF9C0006"/>
        <name val="Arial"/>
        <charset val="1"/>
      </font>
      <fill>
        <patternFill>
          <bgColor rgb="FFFFC7CE"/>
        </patternFill>
      </fill>
    </dxf>
    <dxf>
      <font>
        <b/>
        <sz val="10"/>
        <color rgb="FF006100"/>
        <name val="Arial"/>
        <charset val="1"/>
      </font>
      <fill>
        <patternFill>
          <bgColor rgb="FFC6EFCE"/>
        </patternFill>
      </fill>
    </dxf>
    <dxf>
      <font>
        <sz val="10"/>
        <color rgb="FF9C0006"/>
        <name val="Arial"/>
        <charset val="1"/>
      </font>
      <fill>
        <patternFill>
          <bgColor rgb="FFFFC7CE"/>
        </patternFill>
      </fill>
    </dxf>
    <dxf>
      <font>
        <sz val="10"/>
        <color rgb="FF006100"/>
        <name val="Arial"/>
        <charset val="1"/>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EAF1FB"/>
      <rgbColor rgb="FF660066"/>
      <rgbColor rgb="FFFF8080"/>
      <rgbColor rgb="FF0F4C9C"/>
      <rgbColor rgb="FFD9D9D9"/>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F6F6F"/>
      <rgbColor rgb="FF969696"/>
      <rgbColor rgb="FF003366"/>
      <rgbColor rgb="FF339966"/>
      <rgbColor rgb="FF003300"/>
      <rgbColor rgb="FF333300"/>
      <rgbColor rgb="FF993300"/>
      <rgbColor rgb="FF993366"/>
      <rgbColor rgb="FF333399"/>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4"/>
  <sheetViews>
    <sheetView showGridLines="0" zoomScaleNormal="100" workbookViewId="0">
      <pane xSplit="4" ySplit="2" topLeftCell="E4" activePane="bottomRight" state="frozen"/>
      <selection pane="bottomLeft" activeCell="A3" sqref="A3"/>
      <selection pane="topRight" activeCell="E1" sqref="E1"/>
      <selection pane="bottomRight"/>
    </sheetView>
  </sheetViews>
  <sheetFormatPr defaultColWidth="8.7421875" defaultRowHeight="15" x14ac:dyDescent="0.2"/>
  <cols>
    <col min="1" max="1" width="22.05859375" customWidth="1"/>
    <col min="2" max="2" width="13.98828125" customWidth="1"/>
    <col min="3" max="3" width="11.97265625" customWidth="1"/>
    <col min="4" max="56" width="11.02734375" customWidth="1"/>
  </cols>
  <sheetData>
    <row r="1" spans="1:56" ht="21.75" customHeight="1" x14ac:dyDescent="0.2">
      <c r="A1" s="3" t="s">
        <v>0</v>
      </c>
      <c r="B1" s="3"/>
      <c r="C1" s="3"/>
      <c r="D1" s="3"/>
      <c r="E1" s="3"/>
      <c r="F1" s="3"/>
      <c r="G1" s="3"/>
      <c r="H1" s="3"/>
    </row>
    <row r="2" spans="1:56" ht="30" customHeight="1" x14ac:dyDescent="0.2">
      <c r="A2" s="4" t="s">
        <v>1</v>
      </c>
      <c r="B2" s="4" t="s">
        <v>2</v>
      </c>
      <c r="C2" s="4" t="s">
        <v>3</v>
      </c>
      <c r="D2" s="4"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c r="V2" s="5" t="s">
        <v>22</v>
      </c>
      <c r="W2" s="5" t="s">
        <v>23</v>
      </c>
      <c r="X2" s="5" t="s">
        <v>24</v>
      </c>
      <c r="Y2" s="5" t="s">
        <v>25</v>
      </c>
      <c r="Z2" s="5" t="s">
        <v>26</v>
      </c>
      <c r="AA2" s="5" t="s">
        <v>27</v>
      </c>
      <c r="AB2" s="5" t="s">
        <v>28</v>
      </c>
      <c r="AC2" s="5" t="s">
        <v>29</v>
      </c>
      <c r="AD2" s="5" t="s">
        <v>30</v>
      </c>
      <c r="AE2" s="5" t="s">
        <v>31</v>
      </c>
      <c r="AF2" s="5" t="s">
        <v>32</v>
      </c>
      <c r="AG2" s="5" t="s">
        <v>33</v>
      </c>
      <c r="AH2" s="5" t="s">
        <v>34</v>
      </c>
      <c r="AI2" s="5" t="s">
        <v>35</v>
      </c>
      <c r="AJ2" s="5" t="s">
        <v>36</v>
      </c>
      <c r="AK2" s="5" t="s">
        <v>37</v>
      </c>
      <c r="AL2" s="5" t="s">
        <v>38</v>
      </c>
      <c r="AM2" s="5" t="s">
        <v>39</v>
      </c>
      <c r="AN2" s="5" t="s">
        <v>40</v>
      </c>
      <c r="AO2" s="5" t="s">
        <v>41</v>
      </c>
      <c r="AP2" s="5" t="s">
        <v>42</v>
      </c>
      <c r="AQ2" s="5" t="s">
        <v>43</v>
      </c>
      <c r="AR2" s="5" t="s">
        <v>44</v>
      </c>
      <c r="AS2" s="5" t="s">
        <v>45</v>
      </c>
      <c r="AT2" s="5" t="s">
        <v>46</v>
      </c>
      <c r="AU2" s="5" t="s">
        <v>47</v>
      </c>
      <c r="AV2" s="5" t="s">
        <v>48</v>
      </c>
      <c r="AW2" s="5" t="s">
        <v>49</v>
      </c>
      <c r="AX2" s="5" t="s">
        <v>50</v>
      </c>
      <c r="AY2" s="5" t="s">
        <v>51</v>
      </c>
      <c r="AZ2" s="5" t="s">
        <v>52</v>
      </c>
      <c r="BA2" s="5" t="s">
        <v>53</v>
      </c>
      <c r="BB2" s="5" t="s">
        <v>54</v>
      </c>
      <c r="BC2" s="5" t="s">
        <v>55</v>
      </c>
      <c r="BD2" s="5" t="s">
        <v>56</v>
      </c>
    </row>
    <row r="3" spans="1:56" x14ac:dyDescent="0.2">
      <c r="A3" s="6"/>
      <c r="B3" s="7"/>
      <c r="C3" s="8"/>
      <c r="D3" s="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row>
    <row r="4" spans="1:56" x14ac:dyDescent="0.2">
      <c r="A4" s="6"/>
      <c r="B4" s="7"/>
      <c r="C4" s="8"/>
      <c r="D4" s="8"/>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row>
    <row r="5" spans="1:56" x14ac:dyDescent="0.2">
      <c r="A5" s="6"/>
      <c r="B5" s="7"/>
      <c r="C5" s="8"/>
      <c r="D5" s="8"/>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row>
    <row r="6" spans="1:56" x14ac:dyDescent="0.2">
      <c r="A6" s="6"/>
      <c r="B6" s="7"/>
      <c r="C6" s="8"/>
      <c r="D6" s="8"/>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row>
    <row r="7" spans="1:56" x14ac:dyDescent="0.2">
      <c r="A7" s="6"/>
      <c r="B7" s="7"/>
      <c r="C7" s="8"/>
      <c r="D7" s="8"/>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row>
    <row r="8" spans="1:56" x14ac:dyDescent="0.2">
      <c r="A8" s="6"/>
      <c r="B8" s="7"/>
      <c r="C8" s="8"/>
      <c r="D8" s="8"/>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row>
    <row r="9" spans="1:56" x14ac:dyDescent="0.2">
      <c r="A9" s="6"/>
      <c r="B9" s="7"/>
      <c r="C9" s="8"/>
      <c r="D9" s="8"/>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row>
    <row r="10" spans="1:56" x14ac:dyDescent="0.2">
      <c r="A10" s="6"/>
      <c r="B10" s="7"/>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row>
    <row r="11" spans="1:56" x14ac:dyDescent="0.2">
      <c r="A11" s="6"/>
      <c r="B11" s="7"/>
      <c r="C11" s="8"/>
      <c r="D11" s="8"/>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row>
    <row r="12" spans="1:56" x14ac:dyDescent="0.2">
      <c r="A12" s="6"/>
      <c r="B12" s="7"/>
      <c r="C12" s="8"/>
      <c r="D12" s="8"/>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row>
    <row r="13" spans="1:56" x14ac:dyDescent="0.2">
      <c r="A13" s="6"/>
      <c r="B13" s="7"/>
      <c r="C13" s="8"/>
      <c r="D13" s="8"/>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row>
    <row r="14" spans="1:56" x14ac:dyDescent="0.2">
      <c r="A14" s="6"/>
      <c r="B14" s="7"/>
      <c r="C14" s="8"/>
      <c r="D14" s="8"/>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row>
    <row r="15" spans="1:56" x14ac:dyDescent="0.2">
      <c r="A15" s="6"/>
      <c r="B15" s="7"/>
      <c r="C15" s="8"/>
      <c r="D15" s="8"/>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row>
    <row r="16" spans="1:56" x14ac:dyDescent="0.2">
      <c r="A16" s="6"/>
      <c r="B16" s="7"/>
      <c r="C16" s="8"/>
      <c r="D16" s="8"/>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row>
    <row r="17" spans="1:56" x14ac:dyDescent="0.2">
      <c r="A17" s="6"/>
      <c r="B17" s="7"/>
      <c r="C17" s="8"/>
      <c r="D17" s="8"/>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row>
    <row r="18" spans="1:56" x14ac:dyDescent="0.2">
      <c r="A18" s="6"/>
      <c r="B18" s="7"/>
      <c r="C18" s="8"/>
      <c r="D18" s="8"/>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row>
    <row r="19" spans="1:56" x14ac:dyDescent="0.2">
      <c r="A19" s="6"/>
      <c r="B19" s="7"/>
      <c r="C19" s="8"/>
      <c r="D19" s="8"/>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row>
    <row r="20" spans="1:56" x14ac:dyDescent="0.2">
      <c r="A20" s="6"/>
      <c r="B20" s="7"/>
      <c r="C20" s="8"/>
      <c r="D20" s="8"/>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row>
    <row r="21" spans="1:56" x14ac:dyDescent="0.2">
      <c r="A21" s="6"/>
      <c r="B21" s="7"/>
      <c r="C21" s="8"/>
      <c r="D21" s="8"/>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row>
    <row r="22" spans="1:56" x14ac:dyDescent="0.2">
      <c r="A22" s="6"/>
      <c r="B22" s="7"/>
      <c r="C22" s="8"/>
      <c r="D22" s="8"/>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x14ac:dyDescent="0.2">
      <c r="A23" s="6"/>
      <c r="B23" s="7"/>
      <c r="C23" s="8"/>
      <c r="D23" s="8"/>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row>
    <row r="24" spans="1:56" x14ac:dyDescent="0.2">
      <c r="A24" s="6"/>
      <c r="B24" s="7"/>
      <c r="C24" s="8"/>
      <c r="D24" s="8"/>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x14ac:dyDescent="0.2">
      <c r="A25" s="6"/>
      <c r="B25" s="7"/>
      <c r="C25" s="8"/>
      <c r="D25" s="8"/>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row>
    <row r="26" spans="1:56" x14ac:dyDescent="0.2">
      <c r="A26" s="6"/>
      <c r="B26" s="7"/>
      <c r="C26" s="8"/>
      <c r="D26" s="8"/>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row>
    <row r="27" spans="1:56" x14ac:dyDescent="0.2">
      <c r="A27" s="6"/>
      <c r="B27" s="7"/>
      <c r="C27" s="8"/>
      <c r="D27" s="8"/>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row>
    <row r="28" spans="1:56" x14ac:dyDescent="0.2">
      <c r="A28" s="6"/>
      <c r="B28" s="7"/>
      <c r="C28" s="8"/>
      <c r="D28" s="8"/>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row>
    <row r="29" spans="1:56" x14ac:dyDescent="0.2">
      <c r="A29" s="6"/>
      <c r="B29" s="7"/>
      <c r="C29" s="8"/>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row>
    <row r="30" spans="1:56" x14ac:dyDescent="0.2">
      <c r="A30" s="6"/>
      <c r="B30" s="7"/>
      <c r="C30" s="8"/>
      <c r="D30" s="8"/>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row>
    <row r="31" spans="1:56" x14ac:dyDescent="0.2">
      <c r="A31" s="6"/>
      <c r="B31" s="7"/>
      <c r="C31" s="8"/>
      <c r="D31" s="8"/>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row>
    <row r="32" spans="1:56" x14ac:dyDescent="0.2">
      <c r="A32" s="6"/>
      <c r="B32" s="7"/>
      <c r="C32" s="8"/>
      <c r="D32" s="8"/>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row>
    <row r="34" spans="1:8" ht="19.5" customHeight="1" x14ac:dyDescent="0.2">
      <c r="A34" s="2" t="s">
        <v>57</v>
      </c>
      <c r="B34" s="2"/>
      <c r="C34" s="2"/>
      <c r="D34" s="2"/>
      <c r="E34" s="2"/>
      <c r="F34" s="2"/>
      <c r="G34" s="2"/>
      <c r="H34" s="2"/>
    </row>
  </sheetData>
  <sheetProtection sheet="1"/>
  <mergeCells count="2">
    <mergeCell ref="A1:H1"/>
    <mergeCell ref="A34:H3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showGridLines="0" tabSelected="1" topLeftCell="B1" zoomScaleNormal="100" workbookViewId="0">
      <pane ySplit="2" topLeftCell="B12" activePane="bottomLeft" state="frozen"/>
      <selection pane="bottomLeft"/>
    </sheetView>
  </sheetViews>
  <sheetFormatPr defaultColWidth="8.7421875" defaultRowHeight="15" x14ac:dyDescent="0.2"/>
  <cols>
    <col min="1" max="1" width="22.05859375" customWidth="1"/>
    <col min="2" max="2" width="13.98828125" customWidth="1"/>
    <col min="3" max="3" width="18.0234375" customWidth="1"/>
    <col min="4" max="4" width="14.9296875" customWidth="1"/>
    <col min="5" max="5" width="16.0078125" customWidth="1"/>
    <col min="6" max="6" width="20.04296875" customWidth="1"/>
    <col min="7" max="7" width="16.0078125" customWidth="1"/>
    <col min="8" max="8" width="41.96875" customWidth="1"/>
  </cols>
  <sheetData>
    <row r="1" spans="1:8" ht="22.5" x14ac:dyDescent="0.25">
      <c r="A1" s="10" t="s">
        <v>58</v>
      </c>
      <c r="G1" s="11" t="s">
        <v>59</v>
      </c>
      <c r="H1" s="12">
        <v>12.71</v>
      </c>
    </row>
    <row r="2" spans="1:8" ht="30" customHeight="1" x14ac:dyDescent="0.2">
      <c r="A2" s="4" t="s">
        <v>1</v>
      </c>
      <c r="B2" s="4" t="s">
        <v>2</v>
      </c>
      <c r="C2" s="4" t="s">
        <v>60</v>
      </c>
      <c r="D2" s="4" t="s">
        <v>61</v>
      </c>
      <c r="E2" s="4" t="s">
        <v>62</v>
      </c>
      <c r="F2" s="4" t="s">
        <v>63</v>
      </c>
      <c r="G2" s="4" t="s">
        <v>64</v>
      </c>
      <c r="H2" s="4" t="s">
        <v>65</v>
      </c>
    </row>
    <row r="3" spans="1:8" x14ac:dyDescent="0.2">
      <c r="A3" s="13" t="str">
        <f>IF('Weekly tracker'!A3="","",'Weekly tracker'!A3)</f>
        <v/>
      </c>
      <c r="B3" s="13" t="str">
        <f>IF('Weekly tracker'!A3="","",'Weekly tracker'!B3)</f>
        <v/>
      </c>
      <c r="C3" s="14" t="str">
        <f>IF('Weekly tracker'!A3="","",IF(COUNT('Weekly tracker'!E3:BD3)=0,"",AVERAGE('Weekly tracker'!E3:BD3)))</f>
        <v/>
      </c>
      <c r="D3" s="15" t="str">
        <f>IF(AND(ISNUMBER($C3),ISNUMBER('Weekly tracker'!D3),'Weekly tracker'!D3&gt;0),$C3/'Weekly tracker'!D3,"")</f>
        <v/>
      </c>
      <c r="E3" s="15" t="str">
        <f>IF(AND(ISNUMBER($C3),ISNUMBER('Weekly tracker'!C3),'Weekly tracker'!C3&gt;0),$C3/'Weekly tracker'!C3,"")</f>
        <v/>
      </c>
      <c r="F3" s="15" t="str">
        <f>IF(ISNUMBER($C3),$C3*5.6,"")</f>
        <v/>
      </c>
      <c r="G3" s="16" t="str">
        <f>IF(NOT(ISNUMBER($E3)),"",IF($E3&gt;=$H$1,"Above NMW","Below NMW"))</f>
        <v/>
      </c>
      <c r="H3" s="17" t="str">
        <f>IF(NOT(ISNUMBER($E3)),"",IF($E3&lt;$H$1,"Pay must be topped up to at least the NLW for the hours worked",""))</f>
        <v/>
      </c>
    </row>
    <row r="4" spans="1:8" x14ac:dyDescent="0.2">
      <c r="A4" s="13" t="str">
        <f>IF('Weekly tracker'!A4="","",'Weekly tracker'!A4)</f>
        <v/>
      </c>
      <c r="B4" s="13" t="str">
        <f>IF('Weekly tracker'!A4="","",'Weekly tracker'!B4)</f>
        <v/>
      </c>
      <c r="C4" s="14" t="str">
        <f>IF('Weekly tracker'!A4="","",IF(COUNT('Weekly tracker'!E4:BD4)=0,"",AVERAGE('Weekly tracker'!E4:BD4)))</f>
        <v/>
      </c>
      <c r="D4" s="15" t="str">
        <f>IF(AND(ISNUMBER($C4),ISNUMBER('Weekly tracker'!D4),'Weekly tracker'!D4&gt;0),$C4/'Weekly tracker'!D4,"")</f>
        <v/>
      </c>
      <c r="E4" s="15" t="str">
        <f>IF(AND(ISNUMBER($C4),ISNUMBER('Weekly tracker'!C4),'Weekly tracker'!C4&gt;0),$C4/'Weekly tracker'!C4,"")</f>
        <v/>
      </c>
      <c r="F4" s="15" t="str">
        <f>IF(ISNUMBER($C4),$C4*5.6,"")</f>
        <v/>
      </c>
      <c r="G4" s="16" t="str">
        <f>IF(NOT(ISNUMBER($E4)),"",IF($E4&gt;=$H$1,"Above NMW","Below NMW"))</f>
        <v/>
      </c>
      <c r="H4" s="17" t="str">
        <f>IF(NOT(ISNUMBER($E4)),"",IF($E4&lt;$H$1,"Pay must be topped up to at least the NLW for the hours worked",""))</f>
        <v/>
      </c>
    </row>
    <row r="5" spans="1:8" x14ac:dyDescent="0.2">
      <c r="A5" s="13" t="str">
        <f>IF('Weekly tracker'!A5="","",'Weekly tracker'!A5)</f>
        <v/>
      </c>
      <c r="B5" s="13" t="str">
        <f>IF('Weekly tracker'!A5="","",'Weekly tracker'!B5)</f>
        <v/>
      </c>
      <c r="C5" s="14" t="str">
        <f>IF('Weekly tracker'!A5="","",IF(COUNT('Weekly tracker'!E5:BD5)=0,"",AVERAGE('Weekly tracker'!E5:BD5)))</f>
        <v/>
      </c>
      <c r="D5" s="15" t="str">
        <f>IF(AND(ISNUMBER($C5),ISNUMBER('Weekly tracker'!D5),'Weekly tracker'!D5&gt;0),$C5/'Weekly tracker'!D5,"")</f>
        <v/>
      </c>
      <c r="E5" s="15" t="str">
        <f>IF(AND(ISNUMBER($C5),ISNUMBER('Weekly tracker'!C5),'Weekly tracker'!C5&gt;0),$C5/'Weekly tracker'!C5,"")</f>
        <v/>
      </c>
      <c r="F5" s="15" t="str">
        <f>IF(ISNUMBER($C5),$C5*5.6,"")</f>
        <v/>
      </c>
      <c r="G5" s="16" t="str">
        <f>IF(NOT(ISNUMBER($E5)),"",IF($E5&gt;=$H$1,"Above NMW","Below NMW"))</f>
        <v/>
      </c>
      <c r="H5" s="17" t="str">
        <f>IF(NOT(ISNUMBER($E5)),"",IF($E5&lt;$H$1,"Pay must be topped up to at least the NLW for the hours worked",""))</f>
        <v/>
      </c>
    </row>
    <row r="6" spans="1:8" x14ac:dyDescent="0.2">
      <c r="A6" s="13" t="str">
        <f>IF('Weekly tracker'!A6="","",'Weekly tracker'!A6)</f>
        <v/>
      </c>
      <c r="B6" s="13" t="str">
        <f>IF('Weekly tracker'!A6="","",'Weekly tracker'!B6)</f>
        <v/>
      </c>
      <c r="C6" s="14" t="str">
        <f>IF('Weekly tracker'!A6="","",IF(COUNT('Weekly tracker'!E6:BD6)=0,"",AVERAGE('Weekly tracker'!E6:BD6)))</f>
        <v/>
      </c>
      <c r="D6" s="15" t="str">
        <f>IF(AND(ISNUMBER($C6),ISNUMBER('Weekly tracker'!D6),'Weekly tracker'!D6&gt;0),$C6/'Weekly tracker'!D6,"")</f>
        <v/>
      </c>
      <c r="E6" s="15" t="str">
        <f>IF(AND(ISNUMBER($C6),ISNUMBER('Weekly tracker'!C6),'Weekly tracker'!C6&gt;0),$C6/'Weekly tracker'!C6,"")</f>
        <v/>
      </c>
      <c r="F6" s="15" t="str">
        <f>IF(ISNUMBER($C6),$C6*5.6,"")</f>
        <v/>
      </c>
      <c r="G6" s="16" t="str">
        <f>IF(NOT(ISNUMBER($E6)),"",IF($E6&gt;=$H$1,"Above NMW","Below NMW"))</f>
        <v/>
      </c>
      <c r="H6" s="17" t="str">
        <f>IF(NOT(ISNUMBER($E6)),"",IF($E6&lt;$H$1,"Pay must be topped up to at least the NLW for the hours worked",""))</f>
        <v/>
      </c>
    </row>
    <row r="7" spans="1:8" x14ac:dyDescent="0.2">
      <c r="A7" s="13" t="str">
        <f>IF('Weekly tracker'!A7="","",'Weekly tracker'!A7)</f>
        <v/>
      </c>
      <c r="B7" s="13" t="str">
        <f>IF('Weekly tracker'!A7="","",'Weekly tracker'!B7)</f>
        <v/>
      </c>
      <c r="C7" s="14" t="str">
        <f>IF('Weekly tracker'!A7="","",IF(COUNT('Weekly tracker'!E7:BD7)=0,"",AVERAGE('Weekly tracker'!E7:BD7)))</f>
        <v/>
      </c>
      <c r="D7" s="15" t="str">
        <f>IF(AND(ISNUMBER($C7),ISNUMBER('Weekly tracker'!D7),'Weekly tracker'!D7&gt;0),$C7/'Weekly tracker'!D7,"")</f>
        <v/>
      </c>
      <c r="E7" s="15" t="str">
        <f>IF(AND(ISNUMBER($C7),ISNUMBER('Weekly tracker'!C7),'Weekly tracker'!C7&gt;0),$C7/'Weekly tracker'!C7,"")</f>
        <v/>
      </c>
      <c r="F7" s="15" t="str">
        <f>IF(ISNUMBER($C7),$C7*5.6,"")</f>
        <v/>
      </c>
      <c r="G7" s="16" t="str">
        <f>IF(NOT(ISNUMBER($E7)),"",IF($E7&gt;=$H$1,"Above NMW","Below NMW"))</f>
        <v/>
      </c>
      <c r="H7" s="17" t="str">
        <f>IF(NOT(ISNUMBER($E7)),"",IF($E7&lt;$H$1,"Pay must be topped up to at least the NLW for the hours worked",""))</f>
        <v/>
      </c>
    </row>
    <row r="8" spans="1:8" x14ac:dyDescent="0.2">
      <c r="A8" s="13" t="str">
        <f>IF('Weekly tracker'!A8="","",'Weekly tracker'!A8)</f>
        <v/>
      </c>
      <c r="B8" s="13" t="str">
        <f>IF('Weekly tracker'!A8="","",'Weekly tracker'!B8)</f>
        <v/>
      </c>
      <c r="C8" s="14" t="str">
        <f>IF('Weekly tracker'!A8="","",IF(COUNT('Weekly tracker'!E8:BD8)=0,"",AVERAGE('Weekly tracker'!E8:BD8)))</f>
        <v/>
      </c>
      <c r="D8" s="15" t="str">
        <f>IF(AND(ISNUMBER($C8),ISNUMBER('Weekly tracker'!D8),'Weekly tracker'!D8&gt;0),$C8/'Weekly tracker'!D8,"")</f>
        <v/>
      </c>
      <c r="E8" s="15" t="str">
        <f>IF(AND(ISNUMBER($C8),ISNUMBER('Weekly tracker'!C8),'Weekly tracker'!C8&gt;0),$C8/'Weekly tracker'!C8,"")</f>
        <v/>
      </c>
      <c r="F8" s="15" t="str">
        <f>IF(ISNUMBER($C8),$C8*5.6,"")</f>
        <v/>
      </c>
      <c r="G8" s="16" t="str">
        <f>IF(NOT(ISNUMBER($E8)),"",IF($E8&gt;=$H$1,"Above NMW","Below NMW"))</f>
        <v/>
      </c>
      <c r="H8" s="17" t="str">
        <f>IF(NOT(ISNUMBER($E8)),"",IF($E8&lt;$H$1,"Pay must be topped up to at least the NLW for the hours worked",""))</f>
        <v/>
      </c>
    </row>
    <row r="9" spans="1:8" x14ac:dyDescent="0.2">
      <c r="A9" s="13" t="str">
        <f>IF('Weekly tracker'!A9="","",'Weekly tracker'!A9)</f>
        <v/>
      </c>
      <c r="B9" s="13" t="str">
        <f>IF('Weekly tracker'!A9="","",'Weekly tracker'!B9)</f>
        <v/>
      </c>
      <c r="C9" s="14" t="str">
        <f>IF('Weekly tracker'!A9="","",IF(COUNT('Weekly tracker'!E9:BD9)=0,"",AVERAGE('Weekly tracker'!E9:BD9)))</f>
        <v/>
      </c>
      <c r="D9" s="15" t="str">
        <f>IF(AND(ISNUMBER($C9),ISNUMBER('Weekly tracker'!D9),'Weekly tracker'!D9&gt;0),$C9/'Weekly tracker'!D9,"")</f>
        <v/>
      </c>
      <c r="E9" s="15" t="str">
        <f>IF(AND(ISNUMBER($C9),ISNUMBER('Weekly tracker'!C9),'Weekly tracker'!C9&gt;0),$C9/'Weekly tracker'!C9,"")</f>
        <v/>
      </c>
      <c r="F9" s="15" t="str">
        <f>IF(ISNUMBER($C9),$C9*5.6,"")</f>
        <v/>
      </c>
      <c r="G9" s="16" t="str">
        <f>IF(NOT(ISNUMBER($E9)),"",IF($E9&gt;=$H$1,"Above NMW","Below NMW"))</f>
        <v/>
      </c>
      <c r="H9" s="17" t="str">
        <f>IF(NOT(ISNUMBER($E9)),"",IF($E9&lt;$H$1,"Pay must be topped up to at least the NLW for the hours worked",""))</f>
        <v/>
      </c>
    </row>
    <row r="10" spans="1:8" x14ac:dyDescent="0.2">
      <c r="A10" s="13" t="str">
        <f>IF('Weekly tracker'!A10="","",'Weekly tracker'!A10)</f>
        <v/>
      </c>
      <c r="B10" s="13" t="str">
        <f>IF('Weekly tracker'!A10="","",'Weekly tracker'!B10)</f>
        <v/>
      </c>
      <c r="C10" s="14" t="str">
        <f>IF('Weekly tracker'!A10="","",IF(COUNT('Weekly tracker'!E10:BD10)=0,"",AVERAGE('Weekly tracker'!E10:BD10)))</f>
        <v/>
      </c>
      <c r="D10" s="15" t="str">
        <f>IF(AND(ISNUMBER($C10),ISNUMBER('Weekly tracker'!D10),'Weekly tracker'!D10&gt;0),$C10/'Weekly tracker'!D10,"")</f>
        <v/>
      </c>
      <c r="E10" s="15" t="str">
        <f>IF(AND(ISNUMBER($C10),ISNUMBER('Weekly tracker'!C10),'Weekly tracker'!C10&gt;0),$C10/'Weekly tracker'!C10,"")</f>
        <v/>
      </c>
      <c r="F10" s="15" t="str">
        <f>IF(ISNUMBER($C10),$C10*5.6,"")</f>
        <v/>
      </c>
      <c r="G10" s="16" t="str">
        <f>IF(NOT(ISNUMBER($E10)),"",IF($E10&gt;=$H$1,"Above NMW","Below NMW"))</f>
        <v/>
      </c>
      <c r="H10" s="17" t="str">
        <f>IF(NOT(ISNUMBER($E10)),"",IF($E10&lt;$H$1,"Pay must be topped up to at least the NLW for the hours worked",""))</f>
        <v/>
      </c>
    </row>
    <row r="11" spans="1:8" x14ac:dyDescent="0.2">
      <c r="A11" s="13" t="str">
        <f>IF('Weekly tracker'!A11="","",'Weekly tracker'!A11)</f>
        <v/>
      </c>
      <c r="B11" s="13" t="str">
        <f>IF('Weekly tracker'!A11="","",'Weekly tracker'!B11)</f>
        <v/>
      </c>
      <c r="C11" s="14" t="str">
        <f>IF('Weekly tracker'!A11="","",IF(COUNT('Weekly tracker'!E11:BD11)=0,"",AVERAGE('Weekly tracker'!E11:BD11)))</f>
        <v/>
      </c>
      <c r="D11" s="15" t="str">
        <f>IF(AND(ISNUMBER($C11),ISNUMBER('Weekly tracker'!D11),'Weekly tracker'!D11&gt;0),$C11/'Weekly tracker'!D11,"")</f>
        <v/>
      </c>
      <c r="E11" s="15" t="str">
        <f>IF(AND(ISNUMBER($C11),ISNUMBER('Weekly tracker'!C11),'Weekly tracker'!C11&gt;0),$C11/'Weekly tracker'!C11,"")</f>
        <v/>
      </c>
      <c r="F11" s="15" t="str">
        <f>IF(ISNUMBER($C11),$C11*5.6,"")</f>
        <v/>
      </c>
      <c r="G11" s="16" t="str">
        <f>IF(NOT(ISNUMBER($E11)),"",IF($E11&gt;=$H$1,"Above NMW","Below NMW"))</f>
        <v/>
      </c>
      <c r="H11" s="17" t="str">
        <f>IF(NOT(ISNUMBER($E11)),"",IF($E11&lt;$H$1,"Pay must be topped up to at least the NLW for the hours worked",""))</f>
        <v/>
      </c>
    </row>
    <row r="12" spans="1:8" x14ac:dyDescent="0.2">
      <c r="A12" s="13" t="str">
        <f>IF('Weekly tracker'!A12="","",'Weekly tracker'!A12)</f>
        <v/>
      </c>
      <c r="B12" s="13" t="str">
        <f>IF('Weekly tracker'!A12="","",'Weekly tracker'!B12)</f>
        <v/>
      </c>
      <c r="C12" s="14" t="str">
        <f>IF('Weekly tracker'!A12="","",IF(COUNT('Weekly tracker'!E12:BD12)=0,"",AVERAGE('Weekly tracker'!E12:BD12)))</f>
        <v/>
      </c>
      <c r="D12" s="15" t="str">
        <f>IF(AND(ISNUMBER($C12),ISNUMBER('Weekly tracker'!D12),'Weekly tracker'!D12&gt;0),$C12/'Weekly tracker'!D12,"")</f>
        <v/>
      </c>
      <c r="E12" s="15" t="str">
        <f>IF(AND(ISNUMBER($C12),ISNUMBER('Weekly tracker'!C12),'Weekly tracker'!C12&gt;0),$C12/'Weekly tracker'!C12,"")</f>
        <v/>
      </c>
      <c r="F12" s="15" t="str">
        <f>IF(ISNUMBER($C12),$C12*5.6,"")</f>
        <v/>
      </c>
      <c r="G12" s="16" t="str">
        <f>IF(NOT(ISNUMBER($E12)),"",IF($E12&gt;=$H$1,"Above NMW","Below NMW"))</f>
        <v/>
      </c>
      <c r="H12" s="17" t="str">
        <f>IF(NOT(ISNUMBER($E12)),"",IF($E12&lt;$H$1,"Pay must be topped up to at least the NLW for the hours worked",""))</f>
        <v/>
      </c>
    </row>
    <row r="13" spans="1:8" x14ac:dyDescent="0.2">
      <c r="A13" s="13" t="str">
        <f>IF('Weekly tracker'!A13="","",'Weekly tracker'!A13)</f>
        <v/>
      </c>
      <c r="B13" s="13" t="str">
        <f>IF('Weekly tracker'!A13="","",'Weekly tracker'!B13)</f>
        <v/>
      </c>
      <c r="C13" s="14" t="str">
        <f>IF('Weekly tracker'!A13="","",IF(COUNT('Weekly tracker'!E13:BD13)=0,"",AVERAGE('Weekly tracker'!E13:BD13)))</f>
        <v/>
      </c>
      <c r="D13" s="15" t="str">
        <f>IF(AND(ISNUMBER($C13),ISNUMBER('Weekly tracker'!D13),'Weekly tracker'!D13&gt;0),$C13/'Weekly tracker'!D13,"")</f>
        <v/>
      </c>
      <c r="E13" s="15" t="str">
        <f>IF(AND(ISNUMBER($C13),ISNUMBER('Weekly tracker'!C13),'Weekly tracker'!C13&gt;0),$C13/'Weekly tracker'!C13,"")</f>
        <v/>
      </c>
      <c r="F13" s="15" t="str">
        <f>IF(ISNUMBER($C13),$C13*5.6,"")</f>
        <v/>
      </c>
      <c r="G13" s="16" t="str">
        <f>IF(NOT(ISNUMBER($E13)),"",IF($E13&gt;=$H$1,"Above NMW","Below NMW"))</f>
        <v/>
      </c>
      <c r="H13" s="17" t="str">
        <f>IF(NOT(ISNUMBER($E13)),"",IF($E13&lt;$H$1,"Pay must be topped up to at least the NLW for the hours worked",""))</f>
        <v/>
      </c>
    </row>
    <row r="14" spans="1:8" x14ac:dyDescent="0.2">
      <c r="A14" s="13" t="str">
        <f>IF('Weekly tracker'!A14="","",'Weekly tracker'!A14)</f>
        <v/>
      </c>
      <c r="B14" s="13" t="str">
        <f>IF('Weekly tracker'!A14="","",'Weekly tracker'!B14)</f>
        <v/>
      </c>
      <c r="C14" s="14" t="str">
        <f>IF('Weekly tracker'!A14="","",IF(COUNT('Weekly tracker'!E14:BD14)=0,"",AVERAGE('Weekly tracker'!E14:BD14)))</f>
        <v/>
      </c>
      <c r="D14" s="15" t="str">
        <f>IF(AND(ISNUMBER($C14),ISNUMBER('Weekly tracker'!D14),'Weekly tracker'!D14&gt;0),$C14/'Weekly tracker'!D14,"")</f>
        <v/>
      </c>
      <c r="E14" s="15" t="str">
        <f>IF(AND(ISNUMBER($C14),ISNUMBER('Weekly tracker'!C14),'Weekly tracker'!C14&gt;0),$C14/'Weekly tracker'!C14,"")</f>
        <v/>
      </c>
      <c r="F14" s="15" t="str">
        <f>IF(ISNUMBER($C14),$C14*5.6,"")</f>
        <v/>
      </c>
      <c r="G14" s="16" t="str">
        <f>IF(NOT(ISNUMBER($E14)),"",IF($E14&gt;=$H$1,"Above NMW","Below NMW"))</f>
        <v/>
      </c>
      <c r="H14" s="17" t="str">
        <f>IF(NOT(ISNUMBER($E14)),"",IF($E14&lt;$H$1,"Pay must be topped up to at least the NLW for the hours worked",""))</f>
        <v/>
      </c>
    </row>
    <row r="15" spans="1:8" x14ac:dyDescent="0.2">
      <c r="A15" s="13" t="str">
        <f>IF('Weekly tracker'!A15="","",'Weekly tracker'!A15)</f>
        <v/>
      </c>
      <c r="B15" s="13" t="str">
        <f>IF('Weekly tracker'!A15="","",'Weekly tracker'!B15)</f>
        <v/>
      </c>
      <c r="C15" s="14" t="str">
        <f>IF('Weekly tracker'!A15="","",IF(COUNT('Weekly tracker'!E15:BD15)=0,"",AVERAGE('Weekly tracker'!E15:BD15)))</f>
        <v/>
      </c>
      <c r="D15" s="15" t="str">
        <f>IF(AND(ISNUMBER($C15),ISNUMBER('Weekly tracker'!D15),'Weekly tracker'!D15&gt;0),$C15/'Weekly tracker'!D15,"")</f>
        <v/>
      </c>
      <c r="E15" s="15" t="str">
        <f>IF(AND(ISNUMBER($C15),ISNUMBER('Weekly tracker'!C15),'Weekly tracker'!C15&gt;0),$C15/'Weekly tracker'!C15,"")</f>
        <v/>
      </c>
      <c r="F15" s="15" t="str">
        <f>IF(ISNUMBER($C15),$C15*5.6,"")</f>
        <v/>
      </c>
      <c r="G15" s="16" t="str">
        <f>IF(NOT(ISNUMBER($E15)),"",IF($E15&gt;=$H$1,"Above NMW","Below NMW"))</f>
        <v/>
      </c>
      <c r="H15" s="17" t="str">
        <f>IF(NOT(ISNUMBER($E15)),"",IF($E15&lt;$H$1,"Pay must be topped up to at least the NLW for the hours worked",""))</f>
        <v/>
      </c>
    </row>
    <row r="16" spans="1:8" x14ac:dyDescent="0.2">
      <c r="A16" s="13" t="str">
        <f>IF('Weekly tracker'!A16="","",'Weekly tracker'!A16)</f>
        <v/>
      </c>
      <c r="B16" s="13" t="str">
        <f>IF('Weekly tracker'!A16="","",'Weekly tracker'!B16)</f>
        <v/>
      </c>
      <c r="C16" s="14" t="str">
        <f>IF('Weekly tracker'!A16="","",IF(COUNT('Weekly tracker'!E16:BD16)=0,"",AVERAGE('Weekly tracker'!E16:BD16)))</f>
        <v/>
      </c>
      <c r="D16" s="15" t="str">
        <f>IF(AND(ISNUMBER($C16),ISNUMBER('Weekly tracker'!D16),'Weekly tracker'!D16&gt;0),$C16/'Weekly tracker'!D16,"")</f>
        <v/>
      </c>
      <c r="E16" s="15" t="str">
        <f>IF(AND(ISNUMBER($C16),ISNUMBER('Weekly tracker'!C16),'Weekly tracker'!C16&gt;0),$C16/'Weekly tracker'!C16,"")</f>
        <v/>
      </c>
      <c r="F16" s="15" t="str">
        <f>IF(ISNUMBER($C16),$C16*5.6,"")</f>
        <v/>
      </c>
      <c r="G16" s="16" t="str">
        <f>IF(NOT(ISNUMBER($E16)),"",IF($E16&gt;=$H$1,"Above NMW","Below NMW"))</f>
        <v/>
      </c>
      <c r="H16" s="17" t="str">
        <f>IF(NOT(ISNUMBER($E16)),"",IF($E16&lt;$H$1,"Pay must be topped up to at least the NLW for the hours worked",""))</f>
        <v/>
      </c>
    </row>
    <row r="17" spans="1:8" x14ac:dyDescent="0.2">
      <c r="A17" s="13" t="str">
        <f>IF('Weekly tracker'!A17="","",'Weekly tracker'!A17)</f>
        <v/>
      </c>
      <c r="B17" s="13" t="str">
        <f>IF('Weekly tracker'!A17="","",'Weekly tracker'!B17)</f>
        <v/>
      </c>
      <c r="C17" s="14" t="str">
        <f>IF('Weekly tracker'!A17="","",IF(COUNT('Weekly tracker'!E17:BD17)=0,"",AVERAGE('Weekly tracker'!E17:BD17)))</f>
        <v/>
      </c>
      <c r="D17" s="15" t="str">
        <f>IF(AND(ISNUMBER($C17),ISNUMBER('Weekly tracker'!D17),'Weekly tracker'!D17&gt;0),$C17/'Weekly tracker'!D17,"")</f>
        <v/>
      </c>
      <c r="E17" s="15" t="str">
        <f>IF(AND(ISNUMBER($C17),ISNUMBER('Weekly tracker'!C17),'Weekly tracker'!C17&gt;0),$C17/'Weekly tracker'!C17,"")</f>
        <v/>
      </c>
      <c r="F17" s="15" t="str">
        <f>IF(ISNUMBER($C17),$C17*5.6,"")</f>
        <v/>
      </c>
      <c r="G17" s="16" t="str">
        <f>IF(NOT(ISNUMBER($E17)),"",IF($E17&gt;=$H$1,"Above NMW","Below NMW"))</f>
        <v/>
      </c>
      <c r="H17" s="17" t="str">
        <f>IF(NOT(ISNUMBER($E17)),"",IF($E17&lt;$H$1,"Pay must be topped up to at least the NLW for the hours worked",""))</f>
        <v/>
      </c>
    </row>
    <row r="18" spans="1:8" x14ac:dyDescent="0.2">
      <c r="A18" s="13" t="str">
        <f>IF('Weekly tracker'!A18="","",'Weekly tracker'!A18)</f>
        <v/>
      </c>
      <c r="B18" s="13" t="str">
        <f>IF('Weekly tracker'!A18="","",'Weekly tracker'!B18)</f>
        <v/>
      </c>
      <c r="C18" s="14" t="str">
        <f>IF('Weekly tracker'!A18="","",IF(COUNT('Weekly tracker'!E18:BD18)=0,"",AVERAGE('Weekly tracker'!E18:BD18)))</f>
        <v/>
      </c>
      <c r="D18" s="15" t="str">
        <f>IF(AND(ISNUMBER($C18),ISNUMBER('Weekly tracker'!D18),'Weekly tracker'!D18&gt;0),$C18/'Weekly tracker'!D18,"")</f>
        <v/>
      </c>
      <c r="E18" s="15" t="str">
        <f>IF(AND(ISNUMBER($C18),ISNUMBER('Weekly tracker'!C18),'Weekly tracker'!C18&gt;0),$C18/'Weekly tracker'!C18,"")</f>
        <v/>
      </c>
      <c r="F18" s="15" t="str">
        <f>IF(ISNUMBER($C18),$C18*5.6,"")</f>
        <v/>
      </c>
      <c r="G18" s="16" t="str">
        <f>IF(NOT(ISNUMBER($E18)),"",IF($E18&gt;=$H$1,"Above NMW","Below NMW"))</f>
        <v/>
      </c>
      <c r="H18" s="17" t="str">
        <f>IF(NOT(ISNUMBER($E18)),"",IF($E18&lt;$H$1,"Pay must be topped up to at least the NLW for the hours worked",""))</f>
        <v/>
      </c>
    </row>
    <row r="19" spans="1:8" x14ac:dyDescent="0.2">
      <c r="A19" s="13" t="str">
        <f>IF('Weekly tracker'!A19="","",'Weekly tracker'!A19)</f>
        <v/>
      </c>
      <c r="B19" s="13" t="str">
        <f>IF('Weekly tracker'!A19="","",'Weekly tracker'!B19)</f>
        <v/>
      </c>
      <c r="C19" s="14" t="str">
        <f>IF('Weekly tracker'!A19="","",IF(COUNT('Weekly tracker'!E19:BD19)=0,"",AVERAGE('Weekly tracker'!E19:BD19)))</f>
        <v/>
      </c>
      <c r="D19" s="15" t="str">
        <f>IF(AND(ISNUMBER($C19),ISNUMBER('Weekly tracker'!D19),'Weekly tracker'!D19&gt;0),$C19/'Weekly tracker'!D19,"")</f>
        <v/>
      </c>
      <c r="E19" s="15" t="str">
        <f>IF(AND(ISNUMBER($C19),ISNUMBER('Weekly tracker'!C19),'Weekly tracker'!C19&gt;0),$C19/'Weekly tracker'!C19,"")</f>
        <v/>
      </c>
      <c r="F19" s="15" t="str">
        <f>IF(ISNUMBER($C19),$C19*5.6,"")</f>
        <v/>
      </c>
      <c r="G19" s="16" t="str">
        <f>IF(NOT(ISNUMBER($E19)),"",IF($E19&gt;=$H$1,"Above NMW","Below NMW"))</f>
        <v/>
      </c>
      <c r="H19" s="17" t="str">
        <f>IF(NOT(ISNUMBER($E19)),"",IF($E19&lt;$H$1,"Pay must be topped up to at least the NLW for the hours worked",""))</f>
        <v/>
      </c>
    </row>
    <row r="20" spans="1:8" x14ac:dyDescent="0.2">
      <c r="A20" s="13" t="str">
        <f>IF('Weekly tracker'!A20="","",'Weekly tracker'!A20)</f>
        <v/>
      </c>
      <c r="B20" s="13" t="str">
        <f>IF('Weekly tracker'!A20="","",'Weekly tracker'!B20)</f>
        <v/>
      </c>
      <c r="C20" s="14" t="str">
        <f>IF('Weekly tracker'!A20="","",IF(COUNT('Weekly tracker'!E20:BD20)=0,"",AVERAGE('Weekly tracker'!E20:BD20)))</f>
        <v/>
      </c>
      <c r="D20" s="15" t="str">
        <f>IF(AND(ISNUMBER($C20),ISNUMBER('Weekly tracker'!D20),'Weekly tracker'!D20&gt;0),$C20/'Weekly tracker'!D20,"")</f>
        <v/>
      </c>
      <c r="E20" s="15" t="str">
        <f>IF(AND(ISNUMBER($C20),ISNUMBER('Weekly tracker'!C20),'Weekly tracker'!C20&gt;0),$C20/'Weekly tracker'!C20,"")</f>
        <v/>
      </c>
      <c r="F20" s="15" t="str">
        <f>IF(ISNUMBER($C20),$C20*5.6,"")</f>
        <v/>
      </c>
      <c r="G20" s="16" t="str">
        <f>IF(NOT(ISNUMBER($E20)),"",IF($E20&gt;=$H$1,"Above NMW","Below NMW"))</f>
        <v/>
      </c>
      <c r="H20" s="17" t="str">
        <f>IF(NOT(ISNUMBER($E20)),"",IF($E20&lt;$H$1,"Pay must be topped up to at least the NLW for the hours worked",""))</f>
        <v/>
      </c>
    </row>
    <row r="21" spans="1:8" x14ac:dyDescent="0.2">
      <c r="A21" s="13" t="str">
        <f>IF('Weekly tracker'!A21="","",'Weekly tracker'!A21)</f>
        <v/>
      </c>
      <c r="B21" s="13" t="str">
        <f>IF('Weekly tracker'!A21="","",'Weekly tracker'!B21)</f>
        <v/>
      </c>
      <c r="C21" s="14" t="str">
        <f>IF('Weekly tracker'!A21="","",IF(COUNT('Weekly tracker'!E21:BD21)=0,"",AVERAGE('Weekly tracker'!E21:BD21)))</f>
        <v/>
      </c>
      <c r="D21" s="15" t="str">
        <f>IF(AND(ISNUMBER($C21),ISNUMBER('Weekly tracker'!D21),'Weekly tracker'!D21&gt;0),$C21/'Weekly tracker'!D21,"")</f>
        <v/>
      </c>
      <c r="E21" s="15" t="str">
        <f>IF(AND(ISNUMBER($C21),ISNUMBER('Weekly tracker'!C21),'Weekly tracker'!C21&gt;0),$C21/'Weekly tracker'!C21,"")</f>
        <v/>
      </c>
      <c r="F21" s="15" t="str">
        <f>IF(ISNUMBER($C21),$C21*5.6,"")</f>
        <v/>
      </c>
      <c r="G21" s="16" t="str">
        <f>IF(NOT(ISNUMBER($E21)),"",IF($E21&gt;=$H$1,"Above NMW","Below NMW"))</f>
        <v/>
      </c>
      <c r="H21" s="17" t="str">
        <f>IF(NOT(ISNUMBER($E21)),"",IF($E21&lt;$H$1,"Pay must be topped up to at least the NLW for the hours worked",""))</f>
        <v/>
      </c>
    </row>
    <row r="22" spans="1:8" x14ac:dyDescent="0.2">
      <c r="A22" s="13" t="str">
        <f>IF('Weekly tracker'!A22="","",'Weekly tracker'!A22)</f>
        <v/>
      </c>
      <c r="B22" s="13" t="str">
        <f>IF('Weekly tracker'!A22="","",'Weekly tracker'!B22)</f>
        <v/>
      </c>
      <c r="C22" s="14" t="str">
        <f>IF('Weekly tracker'!A22="","",IF(COUNT('Weekly tracker'!E22:BD22)=0,"",AVERAGE('Weekly tracker'!E22:BD22)))</f>
        <v/>
      </c>
      <c r="D22" s="15" t="str">
        <f>IF(AND(ISNUMBER($C22),ISNUMBER('Weekly tracker'!D22),'Weekly tracker'!D22&gt;0),$C22/'Weekly tracker'!D22,"")</f>
        <v/>
      </c>
      <c r="E22" s="15" t="str">
        <f>IF(AND(ISNUMBER($C22),ISNUMBER('Weekly tracker'!C22),'Weekly tracker'!C22&gt;0),$C22/'Weekly tracker'!C22,"")</f>
        <v/>
      </c>
      <c r="F22" s="15" t="str">
        <f>IF(ISNUMBER($C22),$C22*5.6,"")</f>
        <v/>
      </c>
      <c r="G22" s="16" t="str">
        <f>IF(NOT(ISNUMBER($E22)),"",IF($E22&gt;=$H$1,"Above NMW","Below NMW"))</f>
        <v/>
      </c>
      <c r="H22" s="17" t="str">
        <f>IF(NOT(ISNUMBER($E22)),"",IF($E22&lt;$H$1,"Pay must be topped up to at least the NLW for the hours worked",""))</f>
        <v/>
      </c>
    </row>
    <row r="23" spans="1:8" x14ac:dyDescent="0.2">
      <c r="A23" s="13" t="str">
        <f>IF('Weekly tracker'!A23="","",'Weekly tracker'!A23)</f>
        <v/>
      </c>
      <c r="B23" s="13" t="str">
        <f>IF('Weekly tracker'!A23="","",'Weekly tracker'!B23)</f>
        <v/>
      </c>
      <c r="C23" s="14" t="str">
        <f>IF('Weekly tracker'!A23="","",IF(COUNT('Weekly tracker'!E23:BD23)=0,"",AVERAGE('Weekly tracker'!E23:BD23)))</f>
        <v/>
      </c>
      <c r="D23" s="15" t="str">
        <f>IF(AND(ISNUMBER($C23),ISNUMBER('Weekly tracker'!D23),'Weekly tracker'!D23&gt;0),$C23/'Weekly tracker'!D23,"")</f>
        <v/>
      </c>
      <c r="E23" s="15" t="str">
        <f>IF(AND(ISNUMBER($C23),ISNUMBER('Weekly tracker'!C23),'Weekly tracker'!C23&gt;0),$C23/'Weekly tracker'!C23,"")</f>
        <v/>
      </c>
      <c r="F23" s="15" t="str">
        <f>IF(ISNUMBER($C23),$C23*5.6,"")</f>
        <v/>
      </c>
      <c r="G23" s="16" t="str">
        <f>IF(NOT(ISNUMBER($E23)),"",IF($E23&gt;=$H$1,"Above NMW","Below NMW"))</f>
        <v/>
      </c>
      <c r="H23" s="17" t="str">
        <f>IF(NOT(ISNUMBER($E23)),"",IF($E23&lt;$H$1,"Pay must be topped up to at least the NLW for the hours worked",""))</f>
        <v/>
      </c>
    </row>
    <row r="24" spans="1:8" x14ac:dyDescent="0.2">
      <c r="A24" s="13" t="str">
        <f>IF('Weekly tracker'!A24="","",'Weekly tracker'!A24)</f>
        <v/>
      </c>
      <c r="B24" s="13" t="str">
        <f>IF('Weekly tracker'!A24="","",'Weekly tracker'!B24)</f>
        <v/>
      </c>
      <c r="C24" s="14" t="str">
        <f>IF('Weekly tracker'!A24="","",IF(COUNT('Weekly tracker'!E24:BD24)=0,"",AVERAGE('Weekly tracker'!E24:BD24)))</f>
        <v/>
      </c>
      <c r="D24" s="15" t="str">
        <f>IF(AND(ISNUMBER($C24),ISNUMBER('Weekly tracker'!D24),'Weekly tracker'!D24&gt;0),$C24/'Weekly tracker'!D24,"")</f>
        <v/>
      </c>
      <c r="E24" s="15" t="str">
        <f>IF(AND(ISNUMBER($C24),ISNUMBER('Weekly tracker'!C24),'Weekly tracker'!C24&gt;0),$C24/'Weekly tracker'!C24,"")</f>
        <v/>
      </c>
      <c r="F24" s="15" t="str">
        <f>IF(ISNUMBER($C24),$C24*5.6,"")</f>
        <v/>
      </c>
      <c r="G24" s="16" t="str">
        <f>IF(NOT(ISNUMBER($E24)),"",IF($E24&gt;=$H$1,"Above NMW","Below NMW"))</f>
        <v/>
      </c>
      <c r="H24" s="17" t="str">
        <f>IF(NOT(ISNUMBER($E24)),"",IF($E24&lt;$H$1,"Pay must be topped up to at least the NLW for the hours worked",""))</f>
        <v/>
      </c>
    </row>
    <row r="25" spans="1:8" x14ac:dyDescent="0.2">
      <c r="A25" s="13" t="str">
        <f>IF('Weekly tracker'!A25="","",'Weekly tracker'!A25)</f>
        <v/>
      </c>
      <c r="B25" s="13" t="str">
        <f>IF('Weekly tracker'!A25="","",'Weekly tracker'!B25)</f>
        <v/>
      </c>
      <c r="C25" s="14" t="str">
        <f>IF('Weekly tracker'!A25="","",IF(COUNT('Weekly tracker'!E25:BD25)=0,"",AVERAGE('Weekly tracker'!E25:BD25)))</f>
        <v/>
      </c>
      <c r="D25" s="15" t="str">
        <f>IF(AND(ISNUMBER($C25),ISNUMBER('Weekly tracker'!D25),'Weekly tracker'!D25&gt;0),$C25/'Weekly tracker'!D25,"")</f>
        <v/>
      </c>
      <c r="E25" s="15" t="str">
        <f>IF(AND(ISNUMBER($C25),ISNUMBER('Weekly tracker'!C25),'Weekly tracker'!C25&gt;0),$C25/'Weekly tracker'!C25,"")</f>
        <v/>
      </c>
      <c r="F25" s="15" t="str">
        <f>IF(ISNUMBER($C25),$C25*5.6,"")</f>
        <v/>
      </c>
      <c r="G25" s="16" t="str">
        <f>IF(NOT(ISNUMBER($E25)),"",IF($E25&gt;=$H$1,"Above NMW","Below NMW"))</f>
        <v/>
      </c>
      <c r="H25" s="17" t="str">
        <f>IF(NOT(ISNUMBER($E25)),"",IF($E25&lt;$H$1,"Pay must be topped up to at least the NLW for the hours worked",""))</f>
        <v/>
      </c>
    </row>
    <row r="26" spans="1:8" x14ac:dyDescent="0.2">
      <c r="A26" s="13" t="str">
        <f>IF('Weekly tracker'!A26="","",'Weekly tracker'!A26)</f>
        <v/>
      </c>
      <c r="B26" s="13" t="str">
        <f>IF('Weekly tracker'!A26="","",'Weekly tracker'!B26)</f>
        <v/>
      </c>
      <c r="C26" s="14" t="str">
        <f>IF('Weekly tracker'!A26="","",IF(COUNT('Weekly tracker'!E26:BD26)=0,"",AVERAGE('Weekly tracker'!E26:BD26)))</f>
        <v/>
      </c>
      <c r="D26" s="15" t="str">
        <f>IF(AND(ISNUMBER($C26),ISNUMBER('Weekly tracker'!D26),'Weekly tracker'!D26&gt;0),$C26/'Weekly tracker'!D26,"")</f>
        <v/>
      </c>
      <c r="E26" s="15" t="str">
        <f>IF(AND(ISNUMBER($C26),ISNUMBER('Weekly tracker'!C26),'Weekly tracker'!C26&gt;0),$C26/'Weekly tracker'!C26,"")</f>
        <v/>
      </c>
      <c r="F26" s="15" t="str">
        <f>IF(ISNUMBER($C26),$C26*5.6,"")</f>
        <v/>
      </c>
      <c r="G26" s="16" t="str">
        <f>IF(NOT(ISNUMBER($E26)),"",IF($E26&gt;=$H$1,"Above NMW","Below NMW"))</f>
        <v/>
      </c>
      <c r="H26" s="17" t="str">
        <f>IF(NOT(ISNUMBER($E26)),"",IF($E26&lt;$H$1,"Pay must be topped up to at least the NLW for the hours worked",""))</f>
        <v/>
      </c>
    </row>
    <row r="27" spans="1:8" x14ac:dyDescent="0.2">
      <c r="A27" s="13" t="str">
        <f>IF('Weekly tracker'!A27="","",'Weekly tracker'!A27)</f>
        <v/>
      </c>
      <c r="B27" s="13" t="str">
        <f>IF('Weekly tracker'!A27="","",'Weekly tracker'!B27)</f>
        <v/>
      </c>
      <c r="C27" s="14" t="str">
        <f>IF('Weekly tracker'!A27="","",IF(COUNT('Weekly tracker'!E27:BD27)=0,"",AVERAGE('Weekly tracker'!E27:BD27)))</f>
        <v/>
      </c>
      <c r="D27" s="15" t="str">
        <f>IF(AND(ISNUMBER($C27),ISNUMBER('Weekly tracker'!D27),'Weekly tracker'!D27&gt;0),$C27/'Weekly tracker'!D27,"")</f>
        <v/>
      </c>
      <c r="E27" s="15" t="str">
        <f>IF(AND(ISNUMBER($C27),ISNUMBER('Weekly tracker'!C27),'Weekly tracker'!C27&gt;0),$C27/'Weekly tracker'!C27,"")</f>
        <v/>
      </c>
      <c r="F27" s="15" t="str">
        <f>IF(ISNUMBER($C27),$C27*5.6,"")</f>
        <v/>
      </c>
      <c r="G27" s="16" t="str">
        <f>IF(NOT(ISNUMBER($E27)),"",IF($E27&gt;=$H$1,"Above NMW","Below NMW"))</f>
        <v/>
      </c>
      <c r="H27" s="17" t="str">
        <f>IF(NOT(ISNUMBER($E27)),"",IF($E27&lt;$H$1,"Pay must be topped up to at least the NLW for the hours worked",""))</f>
        <v/>
      </c>
    </row>
    <row r="28" spans="1:8" x14ac:dyDescent="0.2">
      <c r="A28" s="13" t="str">
        <f>IF('Weekly tracker'!A28="","",'Weekly tracker'!A28)</f>
        <v/>
      </c>
      <c r="B28" s="13" t="str">
        <f>IF('Weekly tracker'!A28="","",'Weekly tracker'!B28)</f>
        <v/>
      </c>
      <c r="C28" s="14" t="str">
        <f>IF('Weekly tracker'!A28="","",IF(COUNT('Weekly tracker'!E28:BD28)=0,"",AVERAGE('Weekly tracker'!E28:BD28)))</f>
        <v/>
      </c>
      <c r="D28" s="15" t="str">
        <f>IF(AND(ISNUMBER($C28),ISNUMBER('Weekly tracker'!D28),'Weekly tracker'!D28&gt;0),$C28/'Weekly tracker'!D28,"")</f>
        <v/>
      </c>
      <c r="E28" s="15" t="str">
        <f>IF(AND(ISNUMBER($C28),ISNUMBER('Weekly tracker'!C28),'Weekly tracker'!C28&gt;0),$C28/'Weekly tracker'!C28,"")</f>
        <v/>
      </c>
      <c r="F28" s="15" t="str">
        <f>IF(ISNUMBER($C28),$C28*5.6,"")</f>
        <v/>
      </c>
      <c r="G28" s="16" t="str">
        <f>IF(NOT(ISNUMBER($E28)),"",IF($E28&gt;=$H$1,"Above NMW","Below NMW"))</f>
        <v/>
      </c>
      <c r="H28" s="17" t="str">
        <f>IF(NOT(ISNUMBER($E28)),"",IF($E28&lt;$H$1,"Pay must be topped up to at least the NLW for the hours worked",""))</f>
        <v/>
      </c>
    </row>
    <row r="29" spans="1:8" x14ac:dyDescent="0.2">
      <c r="A29" s="13" t="str">
        <f>IF('Weekly tracker'!A29="","",'Weekly tracker'!A29)</f>
        <v/>
      </c>
      <c r="B29" s="13" t="str">
        <f>IF('Weekly tracker'!A29="","",'Weekly tracker'!B29)</f>
        <v/>
      </c>
      <c r="C29" s="14" t="str">
        <f>IF('Weekly tracker'!A29="","",IF(COUNT('Weekly tracker'!E29:BD29)=0,"",AVERAGE('Weekly tracker'!E29:BD29)))</f>
        <v/>
      </c>
      <c r="D29" s="15" t="str">
        <f>IF(AND(ISNUMBER($C29),ISNUMBER('Weekly tracker'!D29),'Weekly tracker'!D29&gt;0),$C29/'Weekly tracker'!D29,"")</f>
        <v/>
      </c>
      <c r="E29" s="15" t="str">
        <f>IF(AND(ISNUMBER($C29),ISNUMBER('Weekly tracker'!C29),'Weekly tracker'!C29&gt;0),$C29/'Weekly tracker'!C29,"")</f>
        <v/>
      </c>
      <c r="F29" s="15" t="str">
        <f>IF(ISNUMBER($C29),$C29*5.6,"")</f>
        <v/>
      </c>
      <c r="G29" s="16" t="str">
        <f>IF(NOT(ISNUMBER($E29)),"",IF($E29&gt;=$H$1,"Above NMW","Below NMW"))</f>
        <v/>
      </c>
      <c r="H29" s="17" t="str">
        <f>IF(NOT(ISNUMBER($E29)),"",IF($E29&lt;$H$1,"Pay must be topped up to at least the NLW for the hours worked",""))</f>
        <v/>
      </c>
    </row>
    <row r="30" spans="1:8" x14ac:dyDescent="0.2">
      <c r="A30" s="13" t="str">
        <f>IF('Weekly tracker'!A30="","",'Weekly tracker'!A30)</f>
        <v/>
      </c>
      <c r="B30" s="13" t="str">
        <f>IF('Weekly tracker'!A30="","",'Weekly tracker'!B30)</f>
        <v/>
      </c>
      <c r="C30" s="14" t="str">
        <f>IF('Weekly tracker'!A30="","",IF(COUNT('Weekly tracker'!E30:BD30)=0,"",AVERAGE('Weekly tracker'!E30:BD30)))</f>
        <v/>
      </c>
      <c r="D30" s="15" t="str">
        <f>IF(AND(ISNUMBER($C30),ISNUMBER('Weekly tracker'!D30),'Weekly tracker'!D30&gt;0),$C30/'Weekly tracker'!D30,"")</f>
        <v/>
      </c>
      <c r="E30" s="15" t="str">
        <f>IF(AND(ISNUMBER($C30),ISNUMBER('Weekly tracker'!C30),'Weekly tracker'!C30&gt;0),$C30/'Weekly tracker'!C30,"")</f>
        <v/>
      </c>
      <c r="F30" s="15" t="str">
        <f>IF(ISNUMBER($C30),$C30*5.6,"")</f>
        <v/>
      </c>
      <c r="G30" s="16" t="str">
        <f>IF(NOT(ISNUMBER($E30)),"",IF($E30&gt;=$H$1,"Above NMW","Below NMW"))</f>
        <v/>
      </c>
      <c r="H30" s="17" t="str">
        <f>IF(NOT(ISNUMBER($E30)),"",IF($E30&lt;$H$1,"Pay must be topped up to at least the NLW for the hours worked",""))</f>
        <v/>
      </c>
    </row>
    <row r="31" spans="1:8" x14ac:dyDescent="0.2">
      <c r="A31" s="13" t="str">
        <f>IF('Weekly tracker'!A31="","",'Weekly tracker'!A31)</f>
        <v/>
      </c>
      <c r="B31" s="13" t="str">
        <f>IF('Weekly tracker'!A31="","",'Weekly tracker'!B31)</f>
        <v/>
      </c>
      <c r="C31" s="14" t="str">
        <f>IF('Weekly tracker'!A31="","",IF(COUNT('Weekly tracker'!E31:BD31)=0,"",AVERAGE('Weekly tracker'!E31:BD31)))</f>
        <v/>
      </c>
      <c r="D31" s="15" t="str">
        <f>IF(AND(ISNUMBER($C31),ISNUMBER('Weekly tracker'!D31),'Weekly tracker'!D31&gt;0),$C31/'Weekly tracker'!D31,"")</f>
        <v/>
      </c>
      <c r="E31" s="15" t="str">
        <f>IF(AND(ISNUMBER($C31),ISNUMBER('Weekly tracker'!C31),'Weekly tracker'!C31&gt;0),$C31/'Weekly tracker'!C31,"")</f>
        <v/>
      </c>
      <c r="F31" s="15" t="str">
        <f>IF(ISNUMBER($C31),$C31*5.6,"")</f>
        <v/>
      </c>
      <c r="G31" s="16" t="str">
        <f>IF(NOT(ISNUMBER($E31)),"",IF($E31&gt;=$H$1,"Above NMW","Below NMW"))</f>
        <v/>
      </c>
      <c r="H31" s="17" t="str">
        <f>IF(NOT(ISNUMBER($E31)),"",IF($E31&lt;$H$1,"Pay must be topped up to at least the NLW for the hours worked",""))</f>
        <v/>
      </c>
    </row>
    <row r="32" spans="1:8" x14ac:dyDescent="0.2">
      <c r="A32" s="13" t="str">
        <f>IF('Weekly tracker'!A32="","",'Weekly tracker'!A32)</f>
        <v/>
      </c>
      <c r="B32" s="13" t="str">
        <f>IF('Weekly tracker'!A32="","",'Weekly tracker'!B32)</f>
        <v/>
      </c>
      <c r="C32" s="14" t="str">
        <f>IF('Weekly tracker'!A32="","",IF(COUNT('Weekly tracker'!E32:BD32)=0,"",AVERAGE('Weekly tracker'!E32:BD32)))</f>
        <v/>
      </c>
      <c r="D32" s="15" t="str">
        <f>IF(AND(ISNUMBER($C32),ISNUMBER('Weekly tracker'!D32),'Weekly tracker'!D32&gt;0),$C32/'Weekly tracker'!D32,"")</f>
        <v/>
      </c>
      <c r="E32" s="15" t="str">
        <f>IF(AND(ISNUMBER($C32),ISNUMBER('Weekly tracker'!C32),'Weekly tracker'!C32&gt;0),$C32/'Weekly tracker'!C32,"")</f>
        <v/>
      </c>
      <c r="F32" s="15" t="str">
        <f>IF(ISNUMBER($C32),$C32*5.6,"")</f>
        <v/>
      </c>
      <c r="G32" s="16" t="str">
        <f>IF(NOT(ISNUMBER($E32)),"",IF($E32&gt;=$H$1,"Above NMW","Below NMW"))</f>
        <v/>
      </c>
      <c r="H32" s="17" t="str">
        <f>IF(NOT(ISNUMBER($E32)),"",IF($E32&lt;$H$1,"Pay must be topped up to at least the NLW for the hours worked",""))</f>
        <v/>
      </c>
    </row>
    <row r="34" spans="1:8" ht="39.75" customHeight="1" x14ac:dyDescent="0.2">
      <c r="A34" s="1" t="s">
        <v>66</v>
      </c>
      <c r="B34" s="1"/>
      <c r="C34" s="1"/>
      <c r="D34" s="1"/>
      <c r="E34" s="1"/>
      <c r="F34" s="1"/>
      <c r="G34" s="1"/>
      <c r="H34" s="1"/>
    </row>
    <row r="36" spans="1:8" ht="19.5" customHeight="1" x14ac:dyDescent="0.2">
      <c r="A36" s="2" t="s">
        <v>57</v>
      </c>
      <c r="B36" s="2"/>
      <c r="C36" s="2"/>
      <c r="D36" s="2"/>
      <c r="E36" s="2"/>
      <c r="F36" s="2"/>
      <c r="G36" s="2"/>
      <c r="H36" s="2"/>
    </row>
  </sheetData>
  <sheetProtection sheet="1"/>
  <mergeCells count="2">
    <mergeCell ref="A34:H34"/>
    <mergeCell ref="A36:H36"/>
  </mergeCells>
  <conditionalFormatting sqref="E3:E32">
    <cfRule type="expression" dxfId="3" priority="2">
      <formula>AND(ISNUMBER($E3),$E3&gt;=$H$1)</formula>
    </cfRule>
    <cfRule type="expression" dxfId="2" priority="3">
      <formula>AND(ISNUMBER($E3),$E3&lt;$H$1)</formula>
    </cfRule>
  </conditionalFormatting>
  <conditionalFormatting sqref="G3:G32">
    <cfRule type="expression" dxfId="1" priority="4">
      <formula>AND(ISNUMBER($E3),$E3&gt;=$H$1)</formula>
    </cfRule>
    <cfRule type="expression" dxfId="0" priority="5">
      <formula>AND(ISNUMBER($E3),$E3&lt;$H$1)</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6"/>
  <sheetViews>
    <sheetView showGridLines="0" zoomScaleNormal="100" workbookViewId="0"/>
  </sheetViews>
  <sheetFormatPr defaultColWidth="8.7421875" defaultRowHeight="15" x14ac:dyDescent="0.2"/>
  <cols>
    <col min="1" max="1" width="2.95703125" customWidth="1"/>
    <col min="2" max="2" width="108.01953125" customWidth="1"/>
  </cols>
  <sheetData>
    <row r="2" spans="2:2" x14ac:dyDescent="0.2">
      <c r="B2" s="18" t="s">
        <v>67</v>
      </c>
    </row>
    <row r="3" spans="2:2" ht="25.5" customHeight="1" x14ac:dyDescent="0.2">
      <c r="B3" s="19" t="s">
        <v>68</v>
      </c>
    </row>
    <row r="4" spans="2:2" ht="6" customHeight="1" x14ac:dyDescent="0.2">
      <c r="B4" s="20"/>
    </row>
    <row r="6" spans="2:2" ht="18" customHeight="1" x14ac:dyDescent="0.2">
      <c r="B6" s="18" t="s">
        <v>69</v>
      </c>
    </row>
    <row r="7" spans="2:2" ht="49.5" customHeight="1" x14ac:dyDescent="0.2">
      <c r="B7" s="21" t="s">
        <v>70</v>
      </c>
    </row>
    <row r="9" spans="2:2" ht="18" customHeight="1" x14ac:dyDescent="0.2">
      <c r="B9" s="18" t="s">
        <v>71</v>
      </c>
    </row>
    <row r="10" spans="2:2" ht="49.5" customHeight="1" x14ac:dyDescent="0.2">
      <c r="B10" s="21" t="s">
        <v>72</v>
      </c>
    </row>
    <row r="12" spans="2:2" ht="18" customHeight="1" x14ac:dyDescent="0.2">
      <c r="B12" s="18" t="s">
        <v>73</v>
      </c>
    </row>
    <row r="13" spans="2:2" ht="45.75" customHeight="1" x14ac:dyDescent="0.2">
      <c r="B13" s="21" t="s">
        <v>74</v>
      </c>
    </row>
    <row r="15" spans="2:2" ht="18" customHeight="1" x14ac:dyDescent="0.2">
      <c r="B15" s="18" t="s">
        <v>75</v>
      </c>
    </row>
    <row r="16" spans="2:2" ht="45.75" customHeight="1" x14ac:dyDescent="0.2">
      <c r="B16" s="21" t="s">
        <v>76</v>
      </c>
    </row>
    <row r="18" spans="2:2" ht="18" customHeight="1" x14ac:dyDescent="0.2">
      <c r="B18" s="18" t="s">
        <v>77</v>
      </c>
    </row>
    <row r="19" spans="2:2" ht="103.5" customHeight="1" x14ac:dyDescent="0.2">
      <c r="B19" s="21" t="s">
        <v>78</v>
      </c>
    </row>
    <row r="21" spans="2:2" ht="18" customHeight="1" x14ac:dyDescent="0.2">
      <c r="B21" s="18" t="s">
        <v>79</v>
      </c>
    </row>
    <row r="22" spans="2:2" ht="91.5" customHeight="1" x14ac:dyDescent="0.2">
      <c r="B22" s="21" t="s">
        <v>80</v>
      </c>
    </row>
    <row r="24" spans="2:2" ht="18" customHeight="1" x14ac:dyDescent="0.2">
      <c r="B24" s="18" t="s">
        <v>81</v>
      </c>
    </row>
    <row r="25" spans="2:2" ht="57.75" customHeight="1" x14ac:dyDescent="0.2">
      <c r="B25" s="21" t="s">
        <v>82</v>
      </c>
    </row>
    <row r="27" spans="2:2" ht="18" customHeight="1" x14ac:dyDescent="0.2">
      <c r="B27" s="18" t="s">
        <v>83</v>
      </c>
    </row>
    <row r="28" spans="2:2" ht="54" customHeight="1" x14ac:dyDescent="0.2">
      <c r="B28" s="21" t="s">
        <v>84</v>
      </c>
    </row>
    <row r="30" spans="2:2" ht="18" customHeight="1" x14ac:dyDescent="0.2">
      <c r="B30" s="18" t="s">
        <v>85</v>
      </c>
    </row>
    <row r="31" spans="2:2" ht="54" customHeight="1" x14ac:dyDescent="0.2">
      <c r="B31" s="21" t="s">
        <v>86</v>
      </c>
    </row>
    <row r="33" spans="2:2" ht="6" customHeight="1" x14ac:dyDescent="0.2">
      <c r="B33" s="22"/>
    </row>
    <row r="34" spans="2:2" ht="18" customHeight="1" x14ac:dyDescent="0.2">
      <c r="B34" s="18" t="s">
        <v>87</v>
      </c>
    </row>
    <row r="35" spans="2:2" ht="39.75" customHeight="1" x14ac:dyDescent="0.2">
      <c r="B35" s="21" t="s">
        <v>88</v>
      </c>
    </row>
    <row r="36" spans="2:2" x14ac:dyDescent="0.2">
      <c r="B36" s="23" t="s">
        <v>89</v>
      </c>
    </row>
  </sheetData>
  <sheetProtection sheet="1"/>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Excel Android</Application>
  <ScaleCrop>false</ScaleCrop>
  <HeadingPairs>
    <vt:vector size="2" baseType="variant">
      <vt:variant>
        <vt:lpstr>Worksheets</vt:lpstr>
      </vt:variant>
      <vt:variant>
        <vt:i4>3</vt:i4>
      </vt:variant>
    </vt:vector>
  </HeadingPairs>
  <TitlesOfParts>
    <vt:vector size="3" baseType="lpstr">
      <vt:lpstr>Weekly tracker</vt:lpstr>
      <vt:lpstr>Totals</vt:lpstr>
      <vt:lpstr>Method &amp;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Holiday Pay Tracker</dc:title>
  <dc:subject/>
  <dc:creator>LWBC Solutions</dc:creator>
  <dc:description/>
  <cp:lastModifiedBy/>
  <cp:revision>0</cp:revision>
  <dcterms:created xsi:type="dcterms:W3CDTF">2026-06-22T19:22:34Z</dcterms:created>
  <dcterms:modified xsi:type="dcterms:W3CDTF">2026-06-22T19:22:34Z</dcterms:modified>
  <dc:language>en-US</dc:language>
</cp:coreProperties>
</file>